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0"/>
  </bookViews>
  <sheets>
    <sheet name="Ongoing Delays" sheetId="1" r:id="rId1"/>
    <sheet name="One Time Delay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<sst xmlns="http://schemas.openxmlformats.org/spreadsheetml/2006/main" count="145" uniqueCount="98">
  <si>
    <t>Step 1:</t>
  </si>
  <si>
    <t>Step 2:</t>
  </si>
  <si>
    <t>Weekly Delay Time Total:</t>
  </si>
  <si>
    <t>seconds/day lost</t>
  </si>
  <si>
    <t>seconds/week lost</t>
  </si>
  <si>
    <t xml:space="preserve">Monthly Delay Time Total: </t>
  </si>
  <si>
    <t>seconds/month lost</t>
  </si>
  <si>
    <t>hours/week lost</t>
  </si>
  <si>
    <t>[There are 144,000 seconds per week.]</t>
  </si>
  <si>
    <t>[There are 28,800 seconds per 8-hour day.]</t>
  </si>
  <si>
    <t>hours/month lost</t>
  </si>
  <si>
    <t>Salary Group #1</t>
  </si>
  <si>
    <t>Salary Group #2</t>
  </si>
  <si>
    <t>Salary Group #3</t>
  </si>
  <si>
    <t>Salary Group #4</t>
  </si>
  <si>
    <t>Salary Group #5</t>
  </si>
  <si>
    <t>Single User Loss</t>
  </si>
  <si>
    <t>Weekly</t>
  </si>
  <si>
    <t>Salary per Group</t>
  </si>
  <si>
    <t>Daily</t>
  </si>
  <si>
    <t>Salary Totals</t>
  </si>
  <si>
    <t>Analysis ROI</t>
  </si>
  <si>
    <t>Salary/Yr</t>
  </si>
  <si>
    <t>[Basis: 5-day week @ 8 hour day.]</t>
  </si>
  <si>
    <t># people</t>
  </si>
  <si>
    <t>Weeks/Yr</t>
  </si>
  <si>
    <t>due to delay:</t>
  </si>
  <si>
    <t>Percentage of work time wasted</t>
  </si>
  <si>
    <t>[Basis: 4.3 weeks/month.]</t>
  </si>
  <si>
    <t>Yearly</t>
  </si>
  <si>
    <t>Fixing this problem in a timely manner using analysis can yield significant savings.</t>
  </si>
  <si>
    <t>per minute</t>
  </si>
  <si>
    <t>per hour</t>
  </si>
  <si>
    <t>per day</t>
  </si>
  <si>
    <t>per week</t>
  </si>
  <si>
    <t>per month</t>
  </si>
  <si>
    <t>per year</t>
  </si>
  <si>
    <t>Enter Daily Delay Time in Seconds:</t>
  </si>
  <si>
    <t>Enter your Salary Groups here (space for 5 groups):</t>
  </si>
  <si>
    <t>Enter %</t>
  </si>
  <si>
    <t>Savings Rate (100% Usage)</t>
  </si>
  <si>
    <t>Savings Rate</t>
  </si>
  <si>
    <t>Savings per minute:</t>
  </si>
  <si>
    <t>Savings per hour:</t>
  </si>
  <si>
    <t>Savings per day:</t>
  </si>
  <si>
    <t>Savings per week:</t>
  </si>
  <si>
    <t>Savings per month:</t>
  </si>
  <si>
    <t>Savings per year:</t>
  </si>
  <si>
    <t>The potential savings realized by troublshooting this network disruption efficiently</t>
  </si>
  <si>
    <t>[Enter data in blue areas.]</t>
  </si>
  <si>
    <t xml:space="preserve">using an analyzer are listed below (per minute, hour, day, week, month and year). </t>
  </si>
  <si>
    <t>Results appear in dark red.</t>
  </si>
  <si>
    <t>Copyright 2003 Laura Chappell, Protocol Analysis Institute (www.packet-level.com)</t>
  </si>
  <si>
    <r>
      <t>Analysis ROI Worksheet</t>
    </r>
    <r>
      <rPr>
        <sz val="15"/>
        <color indexed="16"/>
        <rFont val="Arial"/>
        <family val="0"/>
      </rPr>
      <t>™</t>
    </r>
  </si>
  <si>
    <t>Instructions:</t>
  </si>
  <si>
    <t>To calculate the Analysis ROI for a periodic slowdown that occurs frequently</t>
  </si>
  <si>
    <t>(i.e., twice a day) over time (i.e, over one month), enter the total number</t>
  </si>
  <si>
    <t>of seconds of your Delay Time in the first box.  Enter your Salary Groups</t>
  </si>
  <si>
    <t xml:space="preserve">and define the savings rate that you want to calculate. </t>
  </si>
  <si>
    <t>Ongoing Network Delays</t>
  </si>
  <si>
    <t>One-Time Network Delay</t>
  </si>
  <si>
    <t>To calculate the Analysis ROI for a single slowdown that occurs once,</t>
  </si>
  <si>
    <t xml:space="preserve">Enter your Salary Groups and define the savings rate that you want to calculate. </t>
  </si>
  <si>
    <t>Network Delays that Affect Only Part of the Network</t>
  </si>
  <si>
    <t>In this case, follow the directions for "Ongoing Network Delays," but</t>
  </si>
  <si>
    <t>only enter the Salary Group information for the people who were</t>
  </si>
  <si>
    <t xml:space="preserve">affected by the network problem. </t>
  </si>
  <si>
    <t>You may have saved this amount of money if you'd had seen</t>
  </si>
  <si>
    <t>the upcoming problem with an analyzer or fixed it quicker by</t>
  </si>
  <si>
    <t>examining the fault at packet-level.</t>
  </si>
  <si>
    <t>If you have any questions or comments on this Analysis ROI Worksheet™, contact</t>
  </si>
  <si>
    <t>Laura Chappell at lchappell@packet-level.com</t>
  </si>
  <si>
    <t>This worksheet was designed specifically for the online course entitled,</t>
  </si>
  <si>
    <t xml:space="preserve">"Calculating the Return on Investment (ROI) for Analysis".  For more </t>
  </si>
  <si>
    <t>information on this course or to subscribe to the "Laura Chappell presents..™"</t>
  </si>
  <si>
    <t>training series, visit www.packet-level.com.</t>
  </si>
  <si>
    <t>Instructions at bottom.</t>
  </si>
  <si>
    <t>Hours lost</t>
  </si>
  <si>
    <t>seconds lost</t>
  </si>
  <si>
    <t>Enter the Salary Groups of impacted employees here (space for 5 groups):</t>
  </si>
  <si>
    <t>Savings per incident:</t>
  </si>
  <si>
    <t>Savings from limiting incident extent</t>
  </si>
  <si>
    <t>per incident</t>
  </si>
  <si>
    <t>Length of Network Disruption in Hours:</t>
  </si>
  <si>
    <t>Disruption time in Seconds:</t>
  </si>
  <si>
    <t>lost due to disruption:</t>
  </si>
  <si>
    <t>Percentage of daily work time</t>
  </si>
  <si>
    <t>Savings from</t>
  </si>
  <si>
    <t>The potential savings realized by preventing this network disruption are listed below.</t>
  </si>
  <si>
    <t>Fixing this problem in a timely manner using protocol analysis can also yield significant savings.</t>
  </si>
  <si>
    <t>preventing disruption</t>
  </si>
  <si>
    <t>Enter reduction in disruption</t>
  </si>
  <si>
    <t xml:space="preserve">enter the total number of hours of the disruption in the first box.  </t>
  </si>
  <si>
    <t>Now look at the Savings per incident.</t>
  </si>
  <si>
    <t>[Calculate loss due to waiting for network resources for one user only.]</t>
  </si>
  <si>
    <t>information on this course or to subscribe to the "Laura Chappell presents™"</t>
  </si>
  <si>
    <t>[All values calculated in US Dollars; Online Course "Analysis ROI Calculation" - www.packet-level.com.]</t>
  </si>
  <si>
    <t>[v3.0]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</si>
</sst>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6"/>
      <name val="Arial"/>
      <family val="0"/>
    </font>
    <font>
      <i/>
      <sz val="10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0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b/>
      <sz val="9"/>
      <color indexed="16"/>
      <name val="Arial"/>
      <family val="2"/>
    </font>
    <font>
      <sz val="15"/>
      <color indexed="16"/>
      <name val="Arial Black"/>
      <family val="2"/>
    </font>
    <font>
      <sz val="15"/>
      <color indexed="16"/>
      <name val="Arial"/>
      <family val="0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3" fontId="7" fillId="2" borderId="1" xfId="0" applyNumberFormat="1" applyFont="1" applyFill="1" applyBorder="1" applyAlignment="1" applyProtection="1">
      <alignment horizontal="right"/>
      <protection locked="0"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2" fillId="3" borderId="2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164" fontId="5" fillId="3" borderId="0" xfId="0" applyNumberFormat="1" applyFont="1" applyFill="1" applyAlignment="1">
      <alignment/>
    </xf>
    <xf numFmtId="0" fontId="3" fillId="3" borderId="0" xfId="0" applyFont="1" applyFill="1" applyBorder="1" applyAlignment="1">
      <alignment/>
    </xf>
    <xf numFmtId="165" fontId="5" fillId="3" borderId="0" xfId="0" applyNumberFormat="1" applyFont="1" applyFill="1" applyAlignment="1">
      <alignment/>
    </xf>
    <xf numFmtId="3" fontId="0" fillId="3" borderId="0" xfId="0" applyNumberFormat="1" applyFont="1" applyFill="1" applyBorder="1" applyAlignment="1">
      <alignment/>
    </xf>
    <xf numFmtId="1" fontId="0" fillId="3" borderId="0" xfId="0" applyNumberFormat="1" applyFont="1" applyFill="1" applyBorder="1" applyAlignment="1">
      <alignment/>
    </xf>
    <xf numFmtId="164" fontId="0" fillId="3" borderId="0" xfId="0" applyNumberFormat="1" applyFont="1" applyFill="1" applyBorder="1" applyAlignment="1">
      <alignment/>
    </xf>
    <xf numFmtId="3" fontId="0" fillId="3" borderId="0" xfId="0" applyNumberFormat="1" applyFont="1" applyFill="1" applyBorder="1" applyAlignment="1" applyProtection="1">
      <alignment/>
      <protection/>
    </xf>
    <xf numFmtId="0" fontId="3" fillId="3" borderId="0" xfId="0" applyFont="1" applyFill="1" applyBorder="1" applyAlignment="1">
      <alignment horizontal="center"/>
    </xf>
    <xf numFmtId="164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3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7" fillId="3" borderId="0" xfId="0" applyFont="1" applyFill="1" applyAlignment="1">
      <alignment/>
    </xf>
    <xf numFmtId="3" fontId="7" fillId="2" borderId="1" xfId="0" applyNumberFormat="1" applyFont="1" applyFill="1" applyBorder="1" applyAlignment="1" applyProtection="1">
      <alignment/>
      <protection locked="0"/>
    </xf>
    <xf numFmtId="1" fontId="7" fillId="2" borderId="1" xfId="0" applyNumberFormat="1" applyFont="1" applyFill="1" applyBorder="1" applyAlignment="1" applyProtection="1">
      <alignment/>
      <protection locked="0"/>
    </xf>
    <xf numFmtId="164" fontId="7" fillId="2" borderId="1" xfId="0" applyNumberFormat="1" applyFont="1" applyFill="1" applyBorder="1" applyAlignment="1" applyProtection="1">
      <alignment/>
      <protection locked="0"/>
    </xf>
    <xf numFmtId="0" fontId="5" fillId="4" borderId="3" xfId="0" applyFont="1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0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1" fillId="4" borderId="0" xfId="0" applyFont="1" applyFill="1" applyBorder="1" applyAlignment="1">
      <alignment/>
    </xf>
    <xf numFmtId="164" fontId="5" fillId="4" borderId="0" xfId="0" applyNumberFormat="1" applyFont="1" applyFill="1" applyBorder="1" applyAlignment="1" applyProtection="1">
      <alignment/>
      <protection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9" xfId="0" applyFill="1" applyBorder="1" applyAlignment="1">
      <alignment/>
    </xf>
    <xf numFmtId="0" fontId="1" fillId="4" borderId="0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4" borderId="2" xfId="0" applyFont="1" applyFill="1" applyBorder="1" applyAlignment="1">
      <alignment/>
    </xf>
    <xf numFmtId="164" fontId="5" fillId="4" borderId="0" xfId="0" applyNumberFormat="1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8" fillId="4" borderId="2" xfId="0" applyFont="1" applyFill="1" applyBorder="1" applyAlignment="1">
      <alignment horizontal="right"/>
    </xf>
    <xf numFmtId="0" fontId="0" fillId="3" borderId="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0" fillId="3" borderId="11" xfId="0" applyFill="1" applyBorder="1" applyAlignment="1">
      <alignment/>
    </xf>
    <xf numFmtId="0" fontId="5" fillId="3" borderId="0" xfId="0" applyFont="1" applyFill="1" applyBorder="1" applyAlignment="1">
      <alignment horizontal="left"/>
    </xf>
    <xf numFmtId="3" fontId="5" fillId="3" borderId="0" xfId="0" applyNumberFormat="1" applyFont="1" applyFill="1" applyBorder="1" applyAlignment="1">
      <alignment/>
    </xf>
    <xf numFmtId="4" fontId="5" fillId="3" borderId="0" xfId="0" applyNumberFormat="1" applyFont="1" applyFill="1" applyBorder="1" applyAlignment="1">
      <alignment/>
    </xf>
    <xf numFmtId="3" fontId="0" fillId="3" borderId="0" xfId="0" applyNumberFormat="1" applyFill="1" applyBorder="1" applyAlignment="1">
      <alignment/>
    </xf>
    <xf numFmtId="10" fontId="0" fillId="3" borderId="0" xfId="0" applyNumberFormat="1" applyFill="1" applyBorder="1" applyAlignment="1">
      <alignment/>
    </xf>
    <xf numFmtId="0" fontId="3" fillId="3" borderId="0" xfId="0" applyFont="1" applyFill="1" applyBorder="1" applyAlignment="1">
      <alignment/>
    </xf>
    <xf numFmtId="10" fontId="5" fillId="3" borderId="0" xfId="0" applyNumberFormat="1" applyFont="1" applyFill="1" applyBorder="1" applyAlignment="1">
      <alignment/>
    </xf>
    <xf numFmtId="0" fontId="7" fillId="3" borderId="11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1" fillId="3" borderId="11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11" xfId="0" applyFont="1" applyFill="1" applyBorder="1" applyAlignment="1">
      <alignment/>
    </xf>
    <xf numFmtId="9" fontId="7" fillId="2" borderId="1" xfId="0" applyNumberFormat="1" applyFont="1" applyFill="1" applyBorder="1" applyAlignment="1" applyProtection="1">
      <alignment/>
      <protection locked="0"/>
    </xf>
    <xf numFmtId="0" fontId="17" fillId="4" borderId="2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3" xfId="0" applyFill="1" applyBorder="1" applyAlignment="1">
      <alignment/>
    </xf>
    <xf numFmtId="0" fontId="1" fillId="3" borderId="6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8" xfId="0" applyFill="1" applyBorder="1" applyAlignment="1">
      <alignment/>
    </xf>
    <xf numFmtId="0" fontId="3" fillId="3" borderId="0" xfId="0" applyFont="1" applyFill="1" applyBorder="1" applyAlignment="1">
      <alignment/>
    </xf>
    <xf numFmtId="0" fontId="14" fillId="3" borderId="0" xfId="0" applyFont="1" applyFill="1" applyBorder="1" applyAlignment="1">
      <alignment/>
    </xf>
    <xf numFmtId="0" fontId="8" fillId="4" borderId="0" xfId="0" applyFont="1" applyFill="1" applyBorder="1" applyAlignment="1">
      <alignment horizontal="centerContinuous"/>
    </xf>
    <xf numFmtId="0" fontId="0" fillId="4" borderId="0" xfId="0" applyFill="1" applyBorder="1" applyAlignment="1">
      <alignment horizontal="centerContinuous"/>
    </xf>
    <xf numFmtId="0" fontId="8" fillId="4" borderId="0" xfId="0" applyFont="1" applyFill="1" applyBorder="1" applyAlignment="1">
      <alignment horizontal="left"/>
    </xf>
    <xf numFmtId="0" fontId="0" fillId="3" borderId="0" xfId="0" applyFill="1" applyBorder="1" applyAlignment="1">
      <alignment horizontal="centerContinuous" vertical="center"/>
    </xf>
    <xf numFmtId="0" fontId="0" fillId="3" borderId="0" xfId="0" applyFont="1" applyFill="1" applyBorder="1" applyAlignment="1">
      <alignment horizontal="centerContinuous" vertical="center"/>
    </xf>
    <xf numFmtId="0" fontId="0" fillId="3" borderId="0" xfId="0" applyFill="1" applyAlignment="1">
      <alignment horizontal="centerContinuous" vertical="center"/>
    </xf>
    <xf numFmtId="0" fontId="0" fillId="3" borderId="11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/>
    </xf>
    <xf numFmtId="0" fontId="5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ont="1" applyFill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10" fillId="4" borderId="6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0" fontId="13" fillId="4" borderId="8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164" fontId="5" fillId="4" borderId="0" xfId="0" applyNumberFormat="1" applyFont="1" applyFill="1" applyBorder="1" applyAlignment="1">
      <alignment horizontal="right"/>
    </xf>
    <xf numFmtId="164" fontId="5" fillId="4" borderId="0" xfId="0" applyNumberFormat="1" applyFont="1" applyFill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workbookViewId="0" topLeftCell="A1">
      <selection activeCell="H7" sqref="H7"/>
    </sheetView>
  </sheetViews>
  <sheetFormatPr defaultColWidth="9.140625" defaultRowHeight="12.75"/>
  <cols>
    <col min="3" max="3" width="6.8515625" style="0" customWidth="1"/>
    <col min="4" max="4" width="7.140625" style="0" customWidth="1"/>
    <col min="5" max="5" width="1.1484375" style="0" customWidth="1"/>
    <col min="6" max="6" width="8.7109375" style="0" customWidth="1"/>
    <col min="7" max="7" width="0.9921875" style="0" customWidth="1"/>
    <col min="8" max="8" width="11.8515625" style="0" customWidth="1"/>
    <col min="9" max="9" width="1.1484375" style="0" customWidth="1"/>
    <col min="10" max="10" width="11.7109375" style="0" customWidth="1"/>
    <col min="11" max="11" width="0.9921875" style="0" customWidth="1"/>
    <col min="12" max="12" width="11.7109375" style="0" customWidth="1"/>
    <col min="13" max="13" width="0.9921875" style="0" customWidth="1"/>
    <col min="14" max="14" width="11.7109375" style="0" customWidth="1"/>
  </cols>
  <sheetData>
    <row r="1" spans="1:14" ht="12.75" customHeight="1">
      <c r="A1" s="114" t="s">
        <v>53</v>
      </c>
      <c r="B1" s="115"/>
      <c r="C1" s="115"/>
      <c r="D1" s="115"/>
      <c r="E1" s="115"/>
      <c r="F1" s="115"/>
      <c r="G1" s="44"/>
      <c r="H1" s="44"/>
      <c r="I1" s="44"/>
      <c r="J1" s="93" t="s">
        <v>97</v>
      </c>
      <c r="K1" s="44"/>
      <c r="L1" s="104" t="s">
        <v>49</v>
      </c>
      <c r="M1" s="105"/>
      <c r="N1" s="106"/>
    </row>
    <row r="2" spans="1:14" ht="19.5" customHeight="1">
      <c r="A2" s="116"/>
      <c r="B2" s="117"/>
      <c r="C2" s="117"/>
      <c r="D2" s="117"/>
      <c r="E2" s="117"/>
      <c r="F2" s="117"/>
      <c r="G2" s="24"/>
      <c r="H2" s="92"/>
      <c r="I2" s="24"/>
      <c r="J2" s="24"/>
      <c r="K2" s="24"/>
      <c r="L2" s="111" t="s">
        <v>51</v>
      </c>
      <c r="M2" s="112"/>
      <c r="N2" s="113"/>
    </row>
    <row r="3" spans="1:14" ht="13.5" thickBot="1">
      <c r="A3" s="45" t="s">
        <v>52</v>
      </c>
      <c r="B3" s="46"/>
      <c r="C3" s="46"/>
      <c r="D3" s="46"/>
      <c r="E3" s="46"/>
      <c r="F3" s="46"/>
      <c r="G3" s="46"/>
      <c r="H3" s="46"/>
      <c r="I3" s="47"/>
      <c r="J3" s="47"/>
      <c r="K3" s="47"/>
      <c r="L3" s="118" t="s">
        <v>76</v>
      </c>
      <c r="M3" s="119"/>
      <c r="N3" s="120"/>
    </row>
    <row r="4" spans="1:14" ht="12.75">
      <c r="A4" s="91" t="s">
        <v>96</v>
      </c>
      <c r="B4" s="94"/>
      <c r="C4" s="94"/>
      <c r="D4" s="94"/>
      <c r="E4" s="94"/>
      <c r="F4" s="94"/>
      <c r="G4" s="94"/>
      <c r="H4" s="94"/>
      <c r="I4" s="24"/>
      <c r="J4" s="24"/>
      <c r="K4" s="24"/>
      <c r="L4" s="95"/>
      <c r="M4" s="95"/>
      <c r="N4" s="95"/>
    </row>
    <row r="5" spans="1:14" ht="12.75">
      <c r="A5" s="94"/>
      <c r="B5" s="94"/>
      <c r="C5" s="94"/>
      <c r="D5" s="94"/>
      <c r="E5" s="94"/>
      <c r="F5" s="94"/>
      <c r="G5" s="94"/>
      <c r="H5" s="94"/>
      <c r="I5" s="24"/>
      <c r="J5" s="24"/>
      <c r="K5" s="24"/>
      <c r="L5" s="95"/>
      <c r="M5" s="95"/>
      <c r="N5" s="95"/>
    </row>
    <row r="6" spans="1:14" ht="13.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3.5" thickBot="1">
      <c r="A7" s="2" t="s">
        <v>0</v>
      </c>
      <c r="B7" s="107" t="s">
        <v>37</v>
      </c>
      <c r="C7" s="108"/>
      <c r="D7" s="108"/>
      <c r="E7" s="108"/>
      <c r="F7" s="108"/>
      <c r="G7" s="24"/>
      <c r="H7" s="1">
        <v>0</v>
      </c>
      <c r="I7" s="20"/>
      <c r="J7" s="3" t="s">
        <v>3</v>
      </c>
      <c r="K7" s="3"/>
      <c r="L7" s="3"/>
      <c r="M7" s="3"/>
      <c r="N7" s="3"/>
    </row>
    <row r="8" spans="1:14" ht="12.75">
      <c r="A8" s="3"/>
      <c r="B8" s="89" t="s">
        <v>94</v>
      </c>
      <c r="C8" s="90"/>
      <c r="D8" s="90"/>
      <c r="E8" s="90"/>
      <c r="F8" s="90"/>
      <c r="G8" s="86"/>
      <c r="H8" s="87"/>
      <c r="I8" s="88"/>
      <c r="J8" s="88"/>
      <c r="K8" s="88"/>
      <c r="L8" s="88"/>
      <c r="M8" s="3"/>
      <c r="N8" s="3"/>
    </row>
    <row r="9" spans="1:14" ht="12.75">
      <c r="A9" s="3"/>
      <c r="B9" s="109" t="s">
        <v>9</v>
      </c>
      <c r="C9" s="110"/>
      <c r="D9" s="110"/>
      <c r="E9" s="110"/>
      <c r="F9" s="110"/>
      <c r="G9" s="110"/>
      <c r="H9" s="110"/>
      <c r="I9" s="3"/>
      <c r="J9" s="3"/>
      <c r="K9" s="3"/>
      <c r="L9" s="3"/>
      <c r="M9" s="3"/>
      <c r="N9" s="3"/>
    </row>
    <row r="10" spans="1:14" ht="12.75">
      <c r="A10" s="3"/>
      <c r="B10" s="56"/>
      <c r="C10" s="24"/>
      <c r="D10" s="24"/>
      <c r="E10" s="24"/>
      <c r="F10" s="24"/>
      <c r="G10" s="24"/>
      <c r="H10" s="55"/>
      <c r="I10" s="3"/>
      <c r="J10" s="3"/>
      <c r="K10" s="3"/>
      <c r="L10" s="3"/>
      <c r="M10" s="3"/>
      <c r="N10" s="3"/>
    </row>
    <row r="11" spans="1:14" ht="12.75">
      <c r="A11" s="3"/>
      <c r="B11" s="66" t="s">
        <v>16</v>
      </c>
      <c r="C11" s="67"/>
      <c r="D11" s="67"/>
      <c r="E11" s="22"/>
      <c r="F11" s="22"/>
      <c r="G11" s="22"/>
      <c r="H11" s="22"/>
      <c r="I11" s="23"/>
      <c r="J11" s="23"/>
      <c r="K11" s="23"/>
      <c r="L11" s="23"/>
      <c r="M11" s="24"/>
      <c r="N11" s="3"/>
    </row>
    <row r="12" spans="1:14" ht="12.75">
      <c r="A12" s="3"/>
      <c r="B12" s="57"/>
      <c r="C12" s="24"/>
      <c r="D12" s="24"/>
      <c r="E12" s="24"/>
      <c r="F12" s="24"/>
      <c r="G12" s="24"/>
      <c r="H12" s="24"/>
      <c r="I12" s="3"/>
      <c r="J12" s="3"/>
      <c r="K12" s="3"/>
      <c r="L12" s="3"/>
      <c r="M12" s="3"/>
      <c r="N12" s="3"/>
    </row>
    <row r="13" spans="1:14" ht="12.75">
      <c r="A13" s="3"/>
      <c r="B13" s="100" t="s">
        <v>2</v>
      </c>
      <c r="C13" s="101"/>
      <c r="D13" s="101"/>
      <c r="E13" s="101"/>
      <c r="F13" s="101"/>
      <c r="G13" s="58"/>
      <c r="H13" s="59">
        <f>H7*5</f>
        <v>0</v>
      </c>
      <c r="I13" s="25"/>
      <c r="J13" s="19" t="s">
        <v>4</v>
      </c>
      <c r="K13" s="25"/>
      <c r="L13" s="3"/>
      <c r="M13" s="3"/>
      <c r="N13" s="3"/>
    </row>
    <row r="14" spans="1:14" ht="12.75">
      <c r="A14" s="3"/>
      <c r="B14" s="56" t="s">
        <v>23</v>
      </c>
      <c r="C14" s="24"/>
      <c r="D14" s="24"/>
      <c r="E14" s="24"/>
      <c r="F14" s="24"/>
      <c r="G14" s="24"/>
      <c r="H14" s="60">
        <f>H13/3600</f>
        <v>0</v>
      </c>
      <c r="I14" s="25"/>
      <c r="J14" s="19" t="s">
        <v>7</v>
      </c>
      <c r="K14" s="25"/>
      <c r="L14" s="3"/>
      <c r="M14" s="3"/>
      <c r="N14" s="3"/>
    </row>
    <row r="15" spans="1:14" ht="12.75">
      <c r="A15" s="3"/>
      <c r="B15" s="56" t="s">
        <v>8</v>
      </c>
      <c r="C15" s="24"/>
      <c r="D15" s="24"/>
      <c r="E15" s="24"/>
      <c r="F15" s="24"/>
      <c r="G15" s="24"/>
      <c r="H15" s="61"/>
      <c r="I15" s="3"/>
      <c r="J15" s="3"/>
      <c r="K15" s="3"/>
      <c r="L15" s="3"/>
      <c r="M15" s="3"/>
      <c r="N15" s="3"/>
    </row>
    <row r="16" spans="1:14" ht="12.75">
      <c r="A16" s="3"/>
      <c r="B16" s="57"/>
      <c r="C16" s="24"/>
      <c r="D16" s="24"/>
      <c r="E16" s="24"/>
      <c r="F16" s="24"/>
      <c r="G16" s="24"/>
      <c r="H16" s="62"/>
      <c r="I16" s="3"/>
      <c r="J16" s="3"/>
      <c r="K16" s="3"/>
      <c r="L16" s="3"/>
      <c r="M16" s="3"/>
      <c r="N16" s="3"/>
    </row>
    <row r="17" spans="1:14" ht="12.75">
      <c r="A17" s="3"/>
      <c r="B17" s="70" t="s">
        <v>5</v>
      </c>
      <c r="C17" s="63"/>
      <c r="D17" s="63"/>
      <c r="E17" s="63"/>
      <c r="F17" s="63"/>
      <c r="G17" s="63"/>
      <c r="H17" s="59">
        <f>H13*4.3</f>
        <v>0</v>
      </c>
      <c r="I17" s="26"/>
      <c r="J17" s="21" t="s">
        <v>6</v>
      </c>
      <c r="K17" s="21"/>
      <c r="L17" s="21"/>
      <c r="M17" s="3"/>
      <c r="N17" s="3"/>
    </row>
    <row r="18" spans="1:14" ht="12.75">
      <c r="A18" s="3"/>
      <c r="B18" s="56" t="s">
        <v>28</v>
      </c>
      <c r="C18" s="24"/>
      <c r="D18" s="24"/>
      <c r="E18" s="24"/>
      <c r="F18" s="24"/>
      <c r="G18" s="24"/>
      <c r="H18" s="60">
        <f>H17/3600</f>
        <v>0</v>
      </c>
      <c r="I18" s="26"/>
      <c r="J18" s="21" t="s">
        <v>10</v>
      </c>
      <c r="K18" s="21"/>
      <c r="L18" s="21"/>
      <c r="M18" s="3"/>
      <c r="N18" s="3"/>
    </row>
    <row r="19" spans="1:14" ht="12.75">
      <c r="A19" s="3"/>
      <c r="B19" s="57"/>
      <c r="C19" s="24"/>
      <c r="D19" s="24"/>
      <c r="E19" s="24"/>
      <c r="F19" s="24"/>
      <c r="G19" s="24"/>
      <c r="H19" s="24"/>
      <c r="I19" s="3"/>
      <c r="J19" s="3"/>
      <c r="K19" s="3"/>
      <c r="L19" s="3"/>
      <c r="M19" s="3"/>
      <c r="N19" s="3"/>
    </row>
    <row r="20" spans="1:14" ht="12.75">
      <c r="A20" s="3"/>
      <c r="B20" s="100" t="s">
        <v>27</v>
      </c>
      <c r="C20" s="101"/>
      <c r="D20" s="101"/>
      <c r="E20" s="101"/>
      <c r="F20" s="101"/>
      <c r="G20" s="58"/>
      <c r="H20" s="64"/>
      <c r="I20" s="3"/>
      <c r="J20" s="3"/>
      <c r="K20" s="3"/>
      <c r="L20" s="3"/>
      <c r="M20" s="3"/>
      <c r="N20" s="3"/>
    </row>
    <row r="21" spans="1:14" ht="12.75">
      <c r="A21" s="3"/>
      <c r="B21" s="68" t="s">
        <v>26</v>
      </c>
      <c r="C21" s="69"/>
      <c r="D21" s="69"/>
      <c r="E21" s="69"/>
      <c r="F21" s="69"/>
      <c r="G21" s="58"/>
      <c r="H21" s="64">
        <f>H7/28800</f>
        <v>0</v>
      </c>
      <c r="I21" s="3"/>
      <c r="J21" s="3"/>
      <c r="K21" s="3"/>
      <c r="L21" s="3"/>
      <c r="M21" s="3"/>
      <c r="N21" s="3"/>
    </row>
    <row r="22" spans="1:14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>
      <c r="A23" s="2" t="s">
        <v>1</v>
      </c>
      <c r="B23" s="65" t="s">
        <v>38</v>
      </c>
      <c r="C23" s="27"/>
      <c r="D23" s="27"/>
      <c r="E23" s="27"/>
      <c r="F23" s="27"/>
      <c r="G23" s="27"/>
      <c r="H23" s="27"/>
      <c r="I23" s="3"/>
      <c r="J23" s="3"/>
      <c r="K23" s="3"/>
      <c r="L23" s="3"/>
      <c r="M23" s="3"/>
      <c r="N23" s="3"/>
    </row>
    <row r="24" spans="1:14" ht="12.75">
      <c r="A24" s="3"/>
      <c r="B24" s="57"/>
      <c r="C24" s="3"/>
      <c r="D24" s="3"/>
      <c r="E24" s="3"/>
      <c r="F24" s="3"/>
      <c r="G24" s="3"/>
      <c r="H24" s="3"/>
      <c r="I24" s="3"/>
      <c r="J24" s="99" t="s">
        <v>18</v>
      </c>
      <c r="K24" s="99"/>
      <c r="L24" s="99"/>
      <c r="M24" s="99"/>
      <c r="N24" s="99"/>
    </row>
    <row r="25" spans="1:14" ht="13.5" thickBot="1">
      <c r="A25" s="3"/>
      <c r="B25" s="57"/>
      <c r="C25" s="3"/>
      <c r="D25" s="5" t="s">
        <v>24</v>
      </c>
      <c r="E25" s="6"/>
      <c r="F25" s="5" t="s">
        <v>25</v>
      </c>
      <c r="G25" s="6"/>
      <c r="H25" s="5" t="s">
        <v>22</v>
      </c>
      <c r="I25" s="98"/>
      <c r="J25" s="7" t="s">
        <v>19</v>
      </c>
      <c r="K25" s="8"/>
      <c r="L25" s="7" t="s">
        <v>17</v>
      </c>
      <c r="M25" s="9"/>
      <c r="N25" s="7" t="s">
        <v>29</v>
      </c>
    </row>
    <row r="26" spans="1:14" ht="13.5" thickBot="1">
      <c r="A26" s="3"/>
      <c r="B26" s="57" t="s">
        <v>11</v>
      </c>
      <c r="C26" s="3"/>
      <c r="D26" s="28">
        <v>0</v>
      </c>
      <c r="E26" s="6"/>
      <c r="F26" s="29">
        <v>48</v>
      </c>
      <c r="G26" s="6"/>
      <c r="H26" s="30">
        <v>0</v>
      </c>
      <c r="I26" s="98"/>
      <c r="J26" s="10">
        <f>H26*D26/F26/5</f>
        <v>0</v>
      </c>
      <c r="K26" s="11"/>
      <c r="L26" s="10">
        <f>H26*D26/F26</f>
        <v>0</v>
      </c>
      <c r="M26" s="12"/>
      <c r="N26" s="10">
        <f>H26*D26</f>
        <v>0</v>
      </c>
    </row>
    <row r="27" spans="1:14" ht="13.5" thickBot="1">
      <c r="A27" s="3"/>
      <c r="B27" s="57"/>
      <c r="C27" s="3"/>
      <c r="D27" s="13"/>
      <c r="E27" s="6"/>
      <c r="F27" s="14"/>
      <c r="G27" s="6"/>
      <c r="H27" s="15"/>
      <c r="I27" s="98"/>
      <c r="J27" s="10"/>
      <c r="K27" s="11"/>
      <c r="L27" s="10"/>
      <c r="M27" s="12"/>
      <c r="N27" s="10"/>
    </row>
    <row r="28" spans="1:14" ht="13.5" thickBot="1">
      <c r="A28" s="3"/>
      <c r="B28" s="57" t="s">
        <v>12</v>
      </c>
      <c r="C28" s="3"/>
      <c r="D28" s="28">
        <v>0</v>
      </c>
      <c r="E28" s="6"/>
      <c r="F28" s="29">
        <v>48</v>
      </c>
      <c r="G28" s="6"/>
      <c r="H28" s="30">
        <v>0</v>
      </c>
      <c r="I28" s="98"/>
      <c r="J28" s="10">
        <f>H28*D28/F28/5</f>
        <v>0</v>
      </c>
      <c r="K28" s="11"/>
      <c r="L28" s="10">
        <f>H28*D28/F28</f>
        <v>0</v>
      </c>
      <c r="M28" s="12"/>
      <c r="N28" s="10">
        <f>H28*D28</f>
        <v>0</v>
      </c>
    </row>
    <row r="29" spans="1:14" ht="13.5" thickBot="1">
      <c r="A29" s="3"/>
      <c r="B29" s="57"/>
      <c r="C29" s="3"/>
      <c r="D29" s="13"/>
      <c r="E29" s="6"/>
      <c r="F29" s="14"/>
      <c r="G29" s="6"/>
      <c r="H29" s="15"/>
      <c r="I29" s="98"/>
      <c r="J29" s="10"/>
      <c r="K29" s="11"/>
      <c r="L29" s="10"/>
      <c r="M29" s="12"/>
      <c r="N29" s="10"/>
    </row>
    <row r="30" spans="1:14" ht="13.5" thickBot="1">
      <c r="A30" s="3"/>
      <c r="B30" s="57" t="s">
        <v>13</v>
      </c>
      <c r="C30" s="3"/>
      <c r="D30" s="28">
        <v>0</v>
      </c>
      <c r="E30" s="6"/>
      <c r="F30" s="29">
        <v>48</v>
      </c>
      <c r="G30" s="6"/>
      <c r="H30" s="30">
        <v>0</v>
      </c>
      <c r="I30" s="98"/>
      <c r="J30" s="10">
        <f>H30*D30/F30/5</f>
        <v>0</v>
      </c>
      <c r="K30" s="11"/>
      <c r="L30" s="10">
        <f>H30*D30/F30</f>
        <v>0</v>
      </c>
      <c r="M30" s="12"/>
      <c r="N30" s="10">
        <f>H30*D30</f>
        <v>0</v>
      </c>
    </row>
    <row r="31" spans="1:14" ht="13.5" thickBot="1">
      <c r="A31" s="3"/>
      <c r="B31" s="57"/>
      <c r="C31" s="3"/>
      <c r="D31" s="16"/>
      <c r="E31" s="6"/>
      <c r="F31" s="14"/>
      <c r="G31" s="6"/>
      <c r="H31" s="15"/>
      <c r="I31" s="98"/>
      <c r="J31" s="10"/>
      <c r="K31" s="11"/>
      <c r="L31" s="10"/>
      <c r="M31" s="12"/>
      <c r="N31" s="10"/>
    </row>
    <row r="32" spans="1:14" ht="13.5" thickBot="1">
      <c r="A32" s="3"/>
      <c r="B32" s="57" t="s">
        <v>14</v>
      </c>
      <c r="C32" s="3"/>
      <c r="D32" s="28">
        <v>0</v>
      </c>
      <c r="E32" s="6"/>
      <c r="F32" s="29">
        <v>48</v>
      </c>
      <c r="G32" s="6"/>
      <c r="H32" s="30">
        <v>0</v>
      </c>
      <c r="I32" s="98"/>
      <c r="J32" s="10">
        <f>H32*D32/F32/5</f>
        <v>0</v>
      </c>
      <c r="K32" s="11"/>
      <c r="L32" s="10">
        <f>H32*D32/F32</f>
        <v>0</v>
      </c>
      <c r="M32" s="12"/>
      <c r="N32" s="10">
        <f>H32*D32</f>
        <v>0</v>
      </c>
    </row>
    <row r="33" spans="1:14" ht="13.5" thickBot="1">
      <c r="A33" s="3"/>
      <c r="B33" s="57"/>
      <c r="C33" s="3"/>
      <c r="D33" s="13"/>
      <c r="E33" s="6"/>
      <c r="F33" s="14"/>
      <c r="G33" s="6"/>
      <c r="H33" s="15"/>
      <c r="I33" s="98"/>
      <c r="J33" s="10"/>
      <c r="K33" s="11"/>
      <c r="L33" s="10"/>
      <c r="M33" s="12"/>
      <c r="N33" s="10"/>
    </row>
    <row r="34" spans="1:14" ht="13.5" thickBot="1">
      <c r="A34" s="3"/>
      <c r="B34" s="57" t="s">
        <v>15</v>
      </c>
      <c r="C34" s="3"/>
      <c r="D34" s="28">
        <v>0</v>
      </c>
      <c r="E34" s="6"/>
      <c r="F34" s="29">
        <v>48</v>
      </c>
      <c r="G34" s="6"/>
      <c r="H34" s="30">
        <v>0</v>
      </c>
      <c r="I34" s="98"/>
      <c r="J34" s="10">
        <f>H34*D34/F34/5</f>
        <v>0</v>
      </c>
      <c r="K34" s="11"/>
      <c r="L34" s="10">
        <f>H34*D34/F34</f>
        <v>0</v>
      </c>
      <c r="M34" s="12"/>
      <c r="N34" s="10">
        <f>H34*D34</f>
        <v>0</v>
      </c>
    </row>
    <row r="35" spans="1:14" ht="12.75">
      <c r="A35" s="3"/>
      <c r="B35" s="57"/>
      <c r="C35" s="3"/>
      <c r="D35" s="3"/>
      <c r="E35" s="3"/>
      <c r="F35" s="3"/>
      <c r="G35" s="3"/>
      <c r="H35" s="3"/>
      <c r="I35" s="3"/>
      <c r="J35" s="3"/>
      <c r="K35" s="11"/>
      <c r="L35" s="3"/>
      <c r="M35" s="3"/>
      <c r="N35" s="3"/>
    </row>
    <row r="36" spans="1:14" ht="12.75">
      <c r="A36" s="3"/>
      <c r="B36" s="57"/>
      <c r="C36" s="3"/>
      <c r="D36" s="3"/>
      <c r="E36" s="3"/>
      <c r="F36" s="3"/>
      <c r="G36" s="3"/>
      <c r="H36" s="3"/>
      <c r="I36" s="3"/>
      <c r="J36" s="99" t="s">
        <v>20</v>
      </c>
      <c r="K36" s="99"/>
      <c r="L36" s="99"/>
      <c r="M36" s="99"/>
      <c r="N36" s="99"/>
    </row>
    <row r="37" spans="1:14" ht="12.75">
      <c r="A37" s="3"/>
      <c r="B37" s="57"/>
      <c r="C37" s="3"/>
      <c r="D37" s="3"/>
      <c r="E37" s="3"/>
      <c r="F37" s="3"/>
      <c r="G37" s="3"/>
      <c r="H37" s="17"/>
      <c r="I37" s="3"/>
      <c r="J37" s="7" t="s">
        <v>19</v>
      </c>
      <c r="K37" s="4"/>
      <c r="L37" s="7" t="s">
        <v>17</v>
      </c>
      <c r="M37" s="9"/>
      <c r="N37" s="7" t="s">
        <v>29</v>
      </c>
    </row>
    <row r="38" spans="1:14" ht="12.75">
      <c r="A38" s="3"/>
      <c r="B38" s="57"/>
      <c r="C38" s="3"/>
      <c r="D38" s="3"/>
      <c r="E38" s="3"/>
      <c r="F38" s="3"/>
      <c r="G38" s="3"/>
      <c r="H38" s="3"/>
      <c r="I38" s="3"/>
      <c r="J38" s="10">
        <f>SUM(J26,J28,J30,J32,J34)</f>
        <v>0</v>
      </c>
      <c r="K38" s="18"/>
      <c r="L38" s="10">
        <f>SUM(L26,L28,L30,L32,L34)</f>
        <v>0</v>
      </c>
      <c r="M38" s="10"/>
      <c r="N38" s="10">
        <f>SUM(N26,N28,N30,N32,N34)</f>
        <v>0</v>
      </c>
    </row>
    <row r="39" spans="1:14" ht="13.5" thickBo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2.75">
      <c r="A40" s="31" t="s">
        <v>21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3"/>
    </row>
    <row r="41" spans="1:14" ht="12.75">
      <c r="A41" s="34"/>
      <c r="B41" s="102" t="s">
        <v>48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3"/>
    </row>
    <row r="42" spans="1:14" ht="12.75">
      <c r="A42" s="34"/>
      <c r="B42" s="102" t="s">
        <v>50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3"/>
    </row>
    <row r="43" spans="1:14" ht="12.75">
      <c r="A43" s="34"/>
      <c r="B43" s="102" t="s">
        <v>30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3"/>
    </row>
    <row r="44" spans="1:14" ht="13.5" thickBot="1">
      <c r="A44" s="34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8"/>
    </row>
    <row r="45" spans="1:14" ht="13.5" thickBot="1">
      <c r="A45" s="34"/>
      <c r="B45" s="35"/>
      <c r="C45" s="35"/>
      <c r="D45" s="35"/>
      <c r="E45" s="35"/>
      <c r="F45" s="121" t="s">
        <v>40</v>
      </c>
      <c r="G45" s="121"/>
      <c r="H45" s="121"/>
      <c r="I45" s="53"/>
      <c r="J45" s="54" t="s">
        <v>41</v>
      </c>
      <c r="K45" s="51"/>
      <c r="L45" s="71">
        <v>0</v>
      </c>
      <c r="M45" s="50"/>
      <c r="N45" s="49" t="s">
        <v>39</v>
      </c>
    </row>
    <row r="46" spans="1:14" ht="12.75">
      <c r="A46" s="34"/>
      <c r="B46" s="97" t="s">
        <v>42</v>
      </c>
      <c r="C46" s="97"/>
      <c r="D46" s="97"/>
      <c r="E46" s="122">
        <f>J38*H21/8/60</f>
        <v>0</v>
      </c>
      <c r="F46" s="122"/>
      <c r="G46" s="39"/>
      <c r="H46" s="40" t="s">
        <v>31</v>
      </c>
      <c r="I46" s="40"/>
      <c r="J46" s="40">
        <f>J38*H21/8/60*L45</f>
        <v>0</v>
      </c>
      <c r="K46" s="40"/>
      <c r="L46" s="40" t="s">
        <v>31</v>
      </c>
      <c r="M46" s="35"/>
      <c r="N46" s="36"/>
    </row>
    <row r="47" spans="1:14" ht="12.75">
      <c r="A47" s="34"/>
      <c r="B47" s="97" t="s">
        <v>43</v>
      </c>
      <c r="C47" s="97"/>
      <c r="D47" s="97"/>
      <c r="E47" s="123">
        <f>J38*H21/8</f>
        <v>0</v>
      </c>
      <c r="F47" s="123"/>
      <c r="G47" s="39"/>
      <c r="H47" s="40" t="s">
        <v>32</v>
      </c>
      <c r="I47" s="40"/>
      <c r="J47" s="40">
        <f>J38*H21/8*L45</f>
        <v>0</v>
      </c>
      <c r="K47" s="40"/>
      <c r="L47" s="40" t="s">
        <v>32</v>
      </c>
      <c r="M47" s="35"/>
      <c r="N47" s="36"/>
    </row>
    <row r="48" spans="1:14" ht="12.75">
      <c r="A48" s="34"/>
      <c r="B48" s="97" t="s">
        <v>44</v>
      </c>
      <c r="C48" s="97"/>
      <c r="D48" s="97"/>
      <c r="E48" s="122">
        <f>J38*H21</f>
        <v>0</v>
      </c>
      <c r="F48" s="122"/>
      <c r="G48" s="39"/>
      <c r="H48" s="40" t="s">
        <v>33</v>
      </c>
      <c r="I48" s="40"/>
      <c r="J48" s="40">
        <f>J38*H21*L45</f>
        <v>0</v>
      </c>
      <c r="K48" s="40"/>
      <c r="L48" s="40" t="s">
        <v>33</v>
      </c>
      <c r="M48" s="35"/>
      <c r="N48" s="36"/>
    </row>
    <row r="49" spans="1:14" ht="12.75">
      <c r="A49" s="34"/>
      <c r="B49" s="97" t="s">
        <v>45</v>
      </c>
      <c r="C49" s="97"/>
      <c r="D49" s="97"/>
      <c r="E49" s="122">
        <f>L38*H21</f>
        <v>0</v>
      </c>
      <c r="F49" s="122"/>
      <c r="G49" s="39"/>
      <c r="H49" s="40" t="s">
        <v>34</v>
      </c>
      <c r="I49" s="40"/>
      <c r="J49" s="40">
        <f>L38*H21*L45</f>
        <v>0</v>
      </c>
      <c r="K49" s="40"/>
      <c r="L49" s="40" t="s">
        <v>34</v>
      </c>
      <c r="M49" s="35"/>
      <c r="N49" s="36"/>
    </row>
    <row r="50" spans="1:14" ht="12.75">
      <c r="A50" s="34"/>
      <c r="B50" s="97" t="s">
        <v>46</v>
      </c>
      <c r="C50" s="97"/>
      <c r="D50" s="97"/>
      <c r="E50" s="122">
        <f>L38*H21*4.3</f>
        <v>0</v>
      </c>
      <c r="F50" s="122"/>
      <c r="G50" s="39"/>
      <c r="H50" s="40" t="s">
        <v>35</v>
      </c>
      <c r="I50" s="40"/>
      <c r="J50" s="40">
        <f>L38*H21*4.3*L45</f>
        <v>0</v>
      </c>
      <c r="K50" s="40"/>
      <c r="L50" s="40" t="s">
        <v>35</v>
      </c>
      <c r="M50" s="35"/>
      <c r="N50" s="36"/>
    </row>
    <row r="51" spans="1:14" ht="12.75">
      <c r="A51" s="34"/>
      <c r="B51" s="97" t="s">
        <v>47</v>
      </c>
      <c r="C51" s="97"/>
      <c r="D51" s="97"/>
      <c r="E51" s="122">
        <f>N38*H21</f>
        <v>0</v>
      </c>
      <c r="F51" s="122"/>
      <c r="G51" s="39"/>
      <c r="H51" s="40" t="s">
        <v>36</v>
      </c>
      <c r="I51" s="40"/>
      <c r="J51" s="40">
        <f>N38*H21*L45</f>
        <v>0</v>
      </c>
      <c r="K51" s="40"/>
      <c r="L51" s="40" t="s">
        <v>36</v>
      </c>
      <c r="M51" s="35"/>
      <c r="N51" s="36"/>
    </row>
    <row r="52" spans="1:14" ht="13.5" thickBot="1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3"/>
    </row>
    <row r="53" spans="1:14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ht="12.75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</row>
    <row r="55" spans="1:14" ht="13.5" thickBo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1:14" ht="12.75">
      <c r="A56" s="114" t="s">
        <v>53</v>
      </c>
      <c r="B56" s="115"/>
      <c r="C56" s="115"/>
      <c r="D56" s="115"/>
      <c r="E56" s="115"/>
      <c r="F56" s="115"/>
      <c r="G56" s="44"/>
      <c r="H56" s="44"/>
      <c r="I56" s="44"/>
      <c r="J56" s="44"/>
      <c r="K56" s="44"/>
      <c r="L56" s="44"/>
      <c r="M56" s="44"/>
      <c r="N56" s="74"/>
    </row>
    <row r="57" spans="1:14" ht="12.75" customHeight="1">
      <c r="A57" s="116"/>
      <c r="B57" s="117"/>
      <c r="C57" s="117"/>
      <c r="D57" s="117"/>
      <c r="E57" s="117"/>
      <c r="F57" s="117"/>
      <c r="G57" s="24"/>
      <c r="H57" s="24"/>
      <c r="I57" s="24"/>
      <c r="J57" s="24"/>
      <c r="K57" s="24"/>
      <c r="L57" s="24"/>
      <c r="M57" s="24"/>
      <c r="N57" s="75"/>
    </row>
    <row r="58" spans="1:14" ht="13.5" thickBot="1">
      <c r="A58" s="45" t="s">
        <v>52</v>
      </c>
      <c r="B58" s="46"/>
      <c r="C58" s="46"/>
      <c r="D58" s="46"/>
      <c r="E58" s="46"/>
      <c r="F58" s="46"/>
      <c r="G58" s="46"/>
      <c r="H58" s="46"/>
      <c r="I58" s="47"/>
      <c r="J58" s="47"/>
      <c r="K58" s="47"/>
      <c r="L58" s="47"/>
      <c r="M58" s="47"/>
      <c r="N58" s="76"/>
    </row>
    <row r="59" spans="1:14" ht="12.75">
      <c r="A59" s="77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74"/>
    </row>
    <row r="60" spans="1:14" ht="12.75">
      <c r="A60" s="78" t="s">
        <v>54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75"/>
    </row>
    <row r="61" spans="1:14" ht="12.75">
      <c r="A61" s="79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75"/>
    </row>
    <row r="62" spans="1:14" ht="12.75">
      <c r="A62" s="79"/>
      <c r="B62" s="82" t="s">
        <v>59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75"/>
    </row>
    <row r="63" spans="1:14" ht="12.75">
      <c r="A63" s="79"/>
      <c r="B63" s="24" t="s">
        <v>55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75"/>
    </row>
    <row r="64" spans="1:14" ht="12.75">
      <c r="A64" s="79"/>
      <c r="B64" s="24" t="s">
        <v>56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75"/>
    </row>
    <row r="65" spans="1:14" ht="12.75">
      <c r="A65" s="79"/>
      <c r="B65" s="24" t="s">
        <v>57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75"/>
    </row>
    <row r="66" spans="1:14" ht="12.75">
      <c r="A66" s="79"/>
      <c r="B66" s="24" t="s">
        <v>58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75"/>
    </row>
    <row r="67" spans="1:14" ht="12.75">
      <c r="A67" s="79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75"/>
    </row>
    <row r="68" spans="1:14" ht="12.75">
      <c r="A68" s="79"/>
      <c r="B68" s="82" t="s">
        <v>63</v>
      </c>
      <c r="C68" s="81"/>
      <c r="D68" s="81"/>
      <c r="E68" s="81"/>
      <c r="F68" s="81"/>
      <c r="G68" s="81"/>
      <c r="H68" s="81"/>
      <c r="I68" s="81"/>
      <c r="J68" s="24"/>
      <c r="K68" s="24"/>
      <c r="L68" s="24"/>
      <c r="M68" s="24"/>
      <c r="N68" s="75"/>
    </row>
    <row r="69" spans="1:14" ht="12.75">
      <c r="A69" s="79"/>
      <c r="B69" s="24" t="s">
        <v>64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75"/>
    </row>
    <row r="70" spans="1:14" ht="12.75">
      <c r="A70" s="79"/>
      <c r="B70" s="24" t="s">
        <v>65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75"/>
    </row>
    <row r="71" spans="1:14" ht="12.75">
      <c r="A71" s="79"/>
      <c r="B71" s="24" t="s">
        <v>66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75"/>
    </row>
    <row r="72" spans="1:14" ht="12.75">
      <c r="A72" s="79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75"/>
    </row>
    <row r="73" spans="1:14" ht="12.75">
      <c r="A73" s="79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75"/>
    </row>
    <row r="74" spans="1:14" ht="12.75">
      <c r="A74" s="79" t="s">
        <v>70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75"/>
    </row>
    <row r="75" spans="1:14" ht="12.75">
      <c r="A75" s="79" t="s">
        <v>71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75"/>
    </row>
    <row r="76" spans="1:14" ht="12.75">
      <c r="A76" s="79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75"/>
    </row>
    <row r="77" spans="1:14" ht="12.75">
      <c r="A77" s="79" t="s">
        <v>72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75"/>
    </row>
    <row r="78" spans="1:14" ht="12.75">
      <c r="A78" s="79" t="s">
        <v>73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75"/>
    </row>
    <row r="79" spans="1:14" ht="12.75">
      <c r="A79" s="79" t="s">
        <v>95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75"/>
    </row>
    <row r="80" spans="1:14" ht="12.75">
      <c r="A80" s="79" t="s">
        <v>75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75"/>
    </row>
    <row r="81" spans="1:14" ht="13.5" thickBot="1">
      <c r="A81" s="80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76"/>
    </row>
  </sheetData>
  <sheetProtection password="EEC3" sheet="1" objects="1" scenarios="1" selectLockedCells="1"/>
  <mergeCells count="28">
    <mergeCell ref="E48:F48"/>
    <mergeCell ref="E49:F49"/>
    <mergeCell ref="E50:F50"/>
    <mergeCell ref="E51:F51"/>
    <mergeCell ref="A56:F57"/>
    <mergeCell ref="L3:N3"/>
    <mergeCell ref="A1:F2"/>
    <mergeCell ref="J24:N24"/>
    <mergeCell ref="F45:H45"/>
    <mergeCell ref="B46:D46"/>
    <mergeCell ref="B41:N41"/>
    <mergeCell ref="B42:N42"/>
    <mergeCell ref="E46:F46"/>
    <mergeCell ref="E47:F47"/>
    <mergeCell ref="L1:N1"/>
    <mergeCell ref="B7:F7"/>
    <mergeCell ref="B9:H9"/>
    <mergeCell ref="L2:N2"/>
    <mergeCell ref="B51:D51"/>
    <mergeCell ref="I25:I34"/>
    <mergeCell ref="J36:N36"/>
    <mergeCell ref="B13:F13"/>
    <mergeCell ref="B20:F20"/>
    <mergeCell ref="B49:D49"/>
    <mergeCell ref="B50:D50"/>
    <mergeCell ref="B47:D47"/>
    <mergeCell ref="B48:D48"/>
    <mergeCell ref="B43:N43"/>
  </mergeCells>
  <printOptions/>
  <pageMargins left="0.5" right="0.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3"/>
  <sheetViews>
    <sheetView workbookViewId="0" topLeftCell="A33">
      <selection activeCell="H20" sqref="H20"/>
    </sheetView>
  </sheetViews>
  <sheetFormatPr defaultColWidth="9.140625" defaultRowHeight="12.75"/>
  <cols>
    <col min="3" max="3" width="6.00390625" style="0" customWidth="1"/>
    <col min="5" max="5" width="2.57421875" style="0" customWidth="1"/>
    <col min="7" max="7" width="2.00390625" style="0" customWidth="1"/>
    <col min="9" max="9" width="2.8515625" style="0" customWidth="1"/>
    <col min="11" max="11" width="4.421875" style="0" customWidth="1"/>
    <col min="13" max="13" width="4.140625" style="0" customWidth="1"/>
    <col min="14" max="14" width="10.140625" style="0" customWidth="1"/>
  </cols>
  <sheetData>
    <row r="1" spans="1:14" ht="15.75" customHeight="1">
      <c r="A1" s="114" t="s">
        <v>53</v>
      </c>
      <c r="B1" s="115"/>
      <c r="C1" s="115"/>
      <c r="D1" s="115"/>
      <c r="E1" s="115"/>
      <c r="F1" s="115"/>
      <c r="G1" s="44"/>
      <c r="H1" s="44"/>
      <c r="I1" s="44"/>
      <c r="J1" s="96" t="s">
        <v>97</v>
      </c>
      <c r="K1" s="44"/>
      <c r="L1" s="104" t="s">
        <v>49</v>
      </c>
      <c r="M1" s="105"/>
      <c r="N1" s="106"/>
    </row>
    <row r="2" spans="1:14" ht="18" customHeight="1">
      <c r="A2" s="116"/>
      <c r="B2" s="117"/>
      <c r="C2" s="117"/>
      <c r="D2" s="117"/>
      <c r="E2" s="117"/>
      <c r="F2" s="117"/>
      <c r="G2" s="24"/>
      <c r="H2" s="24"/>
      <c r="I2" s="24"/>
      <c r="J2" s="24"/>
      <c r="K2" s="24"/>
      <c r="L2" s="111" t="s">
        <v>51</v>
      </c>
      <c r="M2" s="112"/>
      <c r="N2" s="113"/>
    </row>
    <row r="3" spans="1:14" ht="13.5" thickBot="1">
      <c r="A3" s="45" t="s">
        <v>52</v>
      </c>
      <c r="B3" s="46"/>
      <c r="C3" s="46"/>
      <c r="D3" s="46"/>
      <c r="E3" s="46"/>
      <c r="F3" s="46"/>
      <c r="G3" s="46"/>
      <c r="H3" s="46"/>
      <c r="I3" s="47"/>
      <c r="J3" s="47"/>
      <c r="K3" s="47"/>
      <c r="L3" s="118" t="s">
        <v>76</v>
      </c>
      <c r="M3" s="119"/>
      <c r="N3" s="120"/>
    </row>
    <row r="4" spans="1:14" ht="12.75">
      <c r="A4" s="91" t="s">
        <v>96</v>
      </c>
      <c r="B4" s="94"/>
      <c r="C4" s="94"/>
      <c r="D4" s="94"/>
      <c r="E4" s="94"/>
      <c r="F4" s="94"/>
      <c r="G4" s="94"/>
      <c r="H4" s="94"/>
      <c r="I4" s="24"/>
      <c r="J4" s="24"/>
      <c r="K4" s="24"/>
      <c r="L4" s="95"/>
      <c r="M4" s="95"/>
      <c r="N4" s="95"/>
    </row>
    <row r="5" spans="1:14" ht="13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3.5" thickBot="1">
      <c r="A6" s="2" t="s">
        <v>0</v>
      </c>
      <c r="B6" s="107" t="s">
        <v>83</v>
      </c>
      <c r="C6" s="108"/>
      <c r="D6" s="108"/>
      <c r="E6" s="108"/>
      <c r="F6" s="108"/>
      <c r="G6" s="24"/>
      <c r="H6" s="1">
        <v>0</v>
      </c>
      <c r="I6" s="20"/>
      <c r="J6" s="3" t="s">
        <v>77</v>
      </c>
      <c r="K6" s="3"/>
      <c r="L6" s="3"/>
      <c r="M6" s="3"/>
      <c r="N6" s="3"/>
    </row>
    <row r="7" spans="1:14" ht="12.75">
      <c r="A7" s="3"/>
      <c r="B7" s="57"/>
      <c r="C7" s="24"/>
      <c r="D7" s="24"/>
      <c r="E7" s="24"/>
      <c r="F7" s="24"/>
      <c r="G7" s="24"/>
      <c r="H7" s="24"/>
      <c r="I7" s="3"/>
      <c r="J7" s="3"/>
      <c r="K7" s="3"/>
      <c r="L7" s="3"/>
      <c r="M7" s="3"/>
      <c r="N7" s="3"/>
    </row>
    <row r="8" spans="1:14" ht="12.75">
      <c r="A8" s="3"/>
      <c r="B8" s="100" t="s">
        <v>84</v>
      </c>
      <c r="C8" s="101"/>
      <c r="D8" s="101"/>
      <c r="E8" s="101"/>
      <c r="F8" s="101"/>
      <c r="G8" s="58"/>
      <c r="H8" s="59">
        <f>H6*60*60</f>
        <v>0</v>
      </c>
      <c r="I8" s="25"/>
      <c r="J8" s="19" t="s">
        <v>78</v>
      </c>
      <c r="K8" s="25"/>
      <c r="L8" s="3"/>
      <c r="M8" s="3"/>
      <c r="N8" s="3"/>
    </row>
    <row r="9" spans="1:14" ht="12.75">
      <c r="A9" s="3"/>
      <c r="B9" s="57"/>
      <c r="C9" s="24"/>
      <c r="D9" s="24"/>
      <c r="E9" s="24"/>
      <c r="F9" s="24"/>
      <c r="G9" s="24"/>
      <c r="H9" s="24"/>
      <c r="I9" s="3"/>
      <c r="J9" s="3"/>
      <c r="K9" s="3"/>
      <c r="L9" s="3"/>
      <c r="M9" s="3"/>
      <c r="N9" s="3"/>
    </row>
    <row r="10" spans="1:14" ht="12.75">
      <c r="A10" s="3"/>
      <c r="B10" s="100" t="s">
        <v>86</v>
      </c>
      <c r="C10" s="101"/>
      <c r="D10" s="101"/>
      <c r="E10" s="101"/>
      <c r="F10" s="101"/>
      <c r="G10" s="58"/>
      <c r="H10" s="64"/>
      <c r="I10" s="3"/>
      <c r="J10" s="3"/>
      <c r="K10" s="3"/>
      <c r="L10" s="3"/>
      <c r="M10" s="3"/>
      <c r="N10" s="3"/>
    </row>
    <row r="11" spans="1:14" ht="12.75">
      <c r="A11" s="3"/>
      <c r="B11" s="68" t="s">
        <v>85</v>
      </c>
      <c r="C11" s="69"/>
      <c r="D11" s="69"/>
      <c r="E11" s="69"/>
      <c r="F11" s="69"/>
      <c r="G11" s="58"/>
      <c r="H11" s="64">
        <f>H8/28800</f>
        <v>0</v>
      </c>
      <c r="I11" s="3"/>
      <c r="J11" s="3"/>
      <c r="K11" s="3"/>
      <c r="L11" s="3"/>
      <c r="M11" s="3"/>
      <c r="N11" s="3"/>
    </row>
    <row r="12" spans="1:14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2" t="s">
        <v>1</v>
      </c>
      <c r="B13" s="65" t="s">
        <v>79</v>
      </c>
      <c r="C13" s="27"/>
      <c r="D13" s="27"/>
      <c r="E13" s="27"/>
      <c r="F13" s="27"/>
      <c r="G13" s="27"/>
      <c r="H13" s="27"/>
      <c r="I13" s="3"/>
      <c r="J13" s="3"/>
      <c r="K13" s="3"/>
      <c r="L13" s="3"/>
      <c r="M13" s="3"/>
      <c r="N13" s="3"/>
    </row>
    <row r="14" spans="1:14" ht="12.75">
      <c r="A14" s="3"/>
      <c r="B14" s="57"/>
      <c r="C14" s="3"/>
      <c r="D14" s="3"/>
      <c r="E14" s="3"/>
      <c r="F14" s="3"/>
      <c r="G14" s="3"/>
      <c r="H14" s="3"/>
      <c r="I14" s="3"/>
      <c r="J14" s="99" t="s">
        <v>18</v>
      </c>
      <c r="K14" s="99"/>
      <c r="L14" s="99"/>
      <c r="M14" s="99"/>
      <c r="N14" s="99"/>
    </row>
    <row r="15" spans="1:14" ht="13.5" thickBot="1">
      <c r="A15" s="3"/>
      <c r="B15" s="57"/>
      <c r="C15" s="3"/>
      <c r="D15" s="5" t="s">
        <v>24</v>
      </c>
      <c r="E15" s="6"/>
      <c r="F15" s="5" t="s">
        <v>25</v>
      </c>
      <c r="G15" s="6"/>
      <c r="H15" s="5" t="s">
        <v>22</v>
      </c>
      <c r="I15" s="98"/>
      <c r="J15" s="7" t="s">
        <v>19</v>
      </c>
      <c r="K15" s="8"/>
      <c r="L15" s="7" t="s">
        <v>17</v>
      </c>
      <c r="M15" s="9"/>
      <c r="N15" s="7" t="s">
        <v>29</v>
      </c>
    </row>
    <row r="16" spans="1:14" ht="13.5" thickBot="1">
      <c r="A16" s="3"/>
      <c r="B16" s="57" t="s">
        <v>11</v>
      </c>
      <c r="C16" s="3"/>
      <c r="D16" s="28">
        <v>0</v>
      </c>
      <c r="E16" s="6"/>
      <c r="F16" s="29">
        <v>52.14</v>
      </c>
      <c r="G16" s="6"/>
      <c r="H16" s="30">
        <v>0</v>
      </c>
      <c r="I16" s="98"/>
      <c r="J16" s="10">
        <f>H16*D16/F16/5</f>
        <v>0</v>
      </c>
      <c r="K16" s="11"/>
      <c r="L16" s="10">
        <f>H16*D16/F16</f>
        <v>0</v>
      </c>
      <c r="M16" s="12"/>
      <c r="N16" s="10">
        <f>H16*D16</f>
        <v>0</v>
      </c>
    </row>
    <row r="17" spans="1:14" ht="13.5" thickBot="1">
      <c r="A17" s="3"/>
      <c r="B17" s="57"/>
      <c r="C17" s="3"/>
      <c r="D17" s="13"/>
      <c r="E17" s="6"/>
      <c r="F17" s="14"/>
      <c r="G17" s="6"/>
      <c r="H17" s="15"/>
      <c r="I17" s="98"/>
      <c r="J17" s="10"/>
      <c r="K17" s="11"/>
      <c r="L17" s="10"/>
      <c r="M17" s="12"/>
      <c r="N17" s="10"/>
    </row>
    <row r="18" spans="1:14" ht="13.5" thickBot="1">
      <c r="A18" s="3"/>
      <c r="B18" s="57" t="s">
        <v>12</v>
      </c>
      <c r="C18" s="3"/>
      <c r="D18" s="28">
        <v>0</v>
      </c>
      <c r="E18" s="6"/>
      <c r="F18" s="29">
        <v>52.14</v>
      </c>
      <c r="G18" s="6"/>
      <c r="H18" s="30">
        <v>0</v>
      </c>
      <c r="I18" s="98"/>
      <c r="J18" s="10">
        <f>H18*D18/F18/5</f>
        <v>0</v>
      </c>
      <c r="K18" s="11"/>
      <c r="L18" s="10">
        <f>H18*D18/F18</f>
        <v>0</v>
      </c>
      <c r="M18" s="12"/>
      <c r="N18" s="10">
        <f>H18*D18</f>
        <v>0</v>
      </c>
    </row>
    <row r="19" spans="1:14" ht="13.5" thickBot="1">
      <c r="A19" s="3"/>
      <c r="B19" s="57"/>
      <c r="C19" s="3"/>
      <c r="D19" s="13"/>
      <c r="E19" s="6"/>
      <c r="F19" s="14"/>
      <c r="G19" s="6"/>
      <c r="H19" s="15"/>
      <c r="I19" s="98"/>
      <c r="J19" s="10"/>
      <c r="K19" s="11"/>
      <c r="L19" s="10"/>
      <c r="M19" s="12"/>
      <c r="N19" s="10"/>
    </row>
    <row r="20" spans="1:14" ht="13.5" thickBot="1">
      <c r="A20" s="3"/>
      <c r="B20" s="57" t="s">
        <v>13</v>
      </c>
      <c r="C20" s="3"/>
      <c r="D20" s="28">
        <v>0</v>
      </c>
      <c r="E20" s="6"/>
      <c r="F20" s="29">
        <v>52.14</v>
      </c>
      <c r="G20" s="6"/>
      <c r="H20" s="30">
        <v>0</v>
      </c>
      <c r="I20" s="98"/>
      <c r="J20" s="10">
        <f>H20*D20/F20/5</f>
        <v>0</v>
      </c>
      <c r="K20" s="11"/>
      <c r="L20" s="10">
        <f>H20*D20/F20</f>
        <v>0</v>
      </c>
      <c r="M20" s="12"/>
      <c r="N20" s="10">
        <f>H20*D20</f>
        <v>0</v>
      </c>
    </row>
    <row r="21" spans="1:14" ht="13.5" thickBot="1">
      <c r="A21" s="3"/>
      <c r="B21" s="57"/>
      <c r="C21" s="3"/>
      <c r="D21" s="16"/>
      <c r="E21" s="6"/>
      <c r="F21" s="14"/>
      <c r="G21" s="6"/>
      <c r="H21" s="15"/>
      <c r="I21" s="98"/>
      <c r="J21" s="10"/>
      <c r="K21" s="11"/>
      <c r="L21" s="10"/>
      <c r="M21" s="12"/>
      <c r="N21" s="10"/>
    </row>
    <row r="22" spans="1:14" ht="13.5" thickBot="1">
      <c r="A22" s="3"/>
      <c r="B22" s="57" t="s">
        <v>14</v>
      </c>
      <c r="C22" s="3"/>
      <c r="D22" s="28">
        <v>0</v>
      </c>
      <c r="E22" s="6"/>
      <c r="F22" s="29">
        <v>52.14</v>
      </c>
      <c r="G22" s="6"/>
      <c r="H22" s="30">
        <v>0</v>
      </c>
      <c r="I22" s="98"/>
      <c r="J22" s="10">
        <f>H22*D22/F22/5</f>
        <v>0</v>
      </c>
      <c r="K22" s="11"/>
      <c r="L22" s="10">
        <f>H22*D22/F22</f>
        <v>0</v>
      </c>
      <c r="M22" s="12"/>
      <c r="N22" s="10">
        <f>H22*D22</f>
        <v>0</v>
      </c>
    </row>
    <row r="23" spans="1:14" ht="13.5" thickBot="1">
      <c r="A23" s="3"/>
      <c r="B23" s="57"/>
      <c r="C23" s="3"/>
      <c r="D23" s="13"/>
      <c r="E23" s="6"/>
      <c r="F23" s="14"/>
      <c r="G23" s="6"/>
      <c r="H23" s="15"/>
      <c r="I23" s="98"/>
      <c r="J23" s="10"/>
      <c r="K23" s="11"/>
      <c r="L23" s="10"/>
      <c r="M23" s="12"/>
      <c r="N23" s="10"/>
    </row>
    <row r="24" spans="1:14" ht="13.5" thickBot="1">
      <c r="A24" s="3"/>
      <c r="B24" s="57" t="s">
        <v>15</v>
      </c>
      <c r="C24" s="3"/>
      <c r="D24" s="28">
        <v>0</v>
      </c>
      <c r="E24" s="6"/>
      <c r="F24" s="29">
        <v>52.14</v>
      </c>
      <c r="G24" s="6"/>
      <c r="H24" s="30">
        <v>0</v>
      </c>
      <c r="I24" s="98"/>
      <c r="J24" s="10">
        <f>H24*D24/F24/5</f>
        <v>0</v>
      </c>
      <c r="K24" s="11"/>
      <c r="L24" s="10">
        <f>H24*D24/F24</f>
        <v>0</v>
      </c>
      <c r="M24" s="12"/>
      <c r="N24" s="10">
        <f>H24*D24</f>
        <v>0</v>
      </c>
    </row>
    <row r="25" spans="1:14" ht="12.75">
      <c r="A25" s="3"/>
      <c r="B25" s="57"/>
      <c r="C25" s="3"/>
      <c r="D25" s="3"/>
      <c r="E25" s="3"/>
      <c r="F25" s="3"/>
      <c r="G25" s="3"/>
      <c r="H25" s="3"/>
      <c r="I25" s="3"/>
      <c r="J25" s="3"/>
      <c r="K25" s="11"/>
      <c r="L25" s="3"/>
      <c r="M25" s="3"/>
      <c r="N25" s="3"/>
    </row>
    <row r="26" spans="1:14" ht="12.75">
      <c r="A26" s="3"/>
      <c r="B26" s="57"/>
      <c r="C26" s="3"/>
      <c r="D26" s="3"/>
      <c r="E26" s="3"/>
      <c r="F26" s="3"/>
      <c r="G26" s="3"/>
      <c r="H26" s="3"/>
      <c r="I26" s="3"/>
      <c r="J26" s="99" t="s">
        <v>20</v>
      </c>
      <c r="K26" s="99"/>
      <c r="L26" s="99"/>
      <c r="M26" s="99"/>
      <c r="N26" s="99"/>
    </row>
    <row r="27" spans="1:14" ht="12.75">
      <c r="A27" s="3"/>
      <c r="B27" s="57"/>
      <c r="C27" s="3"/>
      <c r="D27" s="3"/>
      <c r="E27" s="3"/>
      <c r="F27" s="3"/>
      <c r="G27" s="3"/>
      <c r="H27" s="17"/>
      <c r="I27" s="3"/>
      <c r="J27" s="7" t="s">
        <v>19</v>
      </c>
      <c r="K27" s="4"/>
      <c r="L27" s="7" t="s">
        <v>17</v>
      </c>
      <c r="M27" s="9"/>
      <c r="N27" s="7" t="s">
        <v>29</v>
      </c>
    </row>
    <row r="28" spans="1:14" ht="12.75">
      <c r="A28" s="3"/>
      <c r="B28" s="57"/>
      <c r="C28" s="3"/>
      <c r="D28" s="3"/>
      <c r="E28" s="3"/>
      <c r="F28" s="3"/>
      <c r="G28" s="3"/>
      <c r="H28" s="3"/>
      <c r="I28" s="3"/>
      <c r="J28" s="10">
        <f>SUM(J16,J18,J20,J22,J24)</f>
        <v>0</v>
      </c>
      <c r="K28" s="18"/>
      <c r="L28" s="10">
        <f>SUM(L16,L18,L20,L22,L24)</f>
        <v>0</v>
      </c>
      <c r="M28" s="10"/>
      <c r="N28" s="10">
        <f>SUM(N16,N18,N20,N22,N24)</f>
        <v>0</v>
      </c>
    </row>
    <row r="29" spans="1:14" ht="13.5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>
      <c r="A30" s="31" t="s">
        <v>21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</row>
    <row r="31" spans="1:14" ht="12.75">
      <c r="A31" s="34"/>
      <c r="B31" s="102" t="s">
        <v>88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3"/>
    </row>
    <row r="32" spans="1:14" ht="12.75">
      <c r="A32" s="34"/>
      <c r="B32" s="102" t="s">
        <v>89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3"/>
    </row>
    <row r="33" spans="1:14" ht="12.75">
      <c r="A33" s="34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8"/>
    </row>
    <row r="34" spans="1:14" ht="13.5" thickBot="1">
      <c r="A34" s="34"/>
      <c r="B34" s="37"/>
      <c r="C34" s="37"/>
      <c r="D34" s="37"/>
      <c r="E34" s="37"/>
      <c r="F34" s="83" t="s">
        <v>87</v>
      </c>
      <c r="G34" s="84"/>
      <c r="H34" s="84"/>
      <c r="I34" s="37"/>
      <c r="J34" s="85" t="s">
        <v>81</v>
      </c>
      <c r="K34" s="37"/>
      <c r="L34" s="37"/>
      <c r="M34" s="37"/>
      <c r="N34" s="38"/>
    </row>
    <row r="35" spans="1:14" ht="14.25" thickBot="1">
      <c r="A35" s="34"/>
      <c r="B35" s="35"/>
      <c r="C35" s="35"/>
      <c r="D35" s="35"/>
      <c r="E35" s="35"/>
      <c r="F35" s="121" t="s">
        <v>90</v>
      </c>
      <c r="G35" s="121"/>
      <c r="H35" s="121"/>
      <c r="I35" s="53"/>
      <c r="J35" s="72" t="s">
        <v>91</v>
      </c>
      <c r="K35" s="51"/>
      <c r="L35" s="51"/>
      <c r="M35" s="71">
        <v>0</v>
      </c>
      <c r="N35" s="49" t="s">
        <v>39</v>
      </c>
    </row>
    <row r="36" spans="1:14" ht="12.75">
      <c r="A36" s="34"/>
      <c r="B36" s="97" t="s">
        <v>80</v>
      </c>
      <c r="C36" s="97"/>
      <c r="D36" s="97"/>
      <c r="E36" s="48"/>
      <c r="F36" s="52">
        <f>J28*H11</f>
        <v>0</v>
      </c>
      <c r="G36" s="39"/>
      <c r="H36" s="40" t="s">
        <v>82</v>
      </c>
      <c r="I36" s="40"/>
      <c r="J36" s="40">
        <f>J28*H11*M35</f>
        <v>0</v>
      </c>
      <c r="K36" s="40"/>
      <c r="L36" s="40" t="s">
        <v>82</v>
      </c>
      <c r="M36" s="35"/>
      <c r="N36" s="36"/>
    </row>
    <row r="37" spans="1:14" ht="13.5" thickBot="1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3"/>
    </row>
    <row r="38" spans="1:14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1:14" ht="12.7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</row>
    <row r="40" spans="1:14" ht="13.5" thickBo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 ht="12.75">
      <c r="A41" s="114" t="s">
        <v>53</v>
      </c>
      <c r="B41" s="115"/>
      <c r="C41" s="115"/>
      <c r="D41" s="115"/>
      <c r="E41" s="115"/>
      <c r="F41" s="115"/>
      <c r="G41" s="44"/>
      <c r="H41" s="44"/>
      <c r="I41" s="44"/>
      <c r="J41" s="44"/>
      <c r="K41" s="44"/>
      <c r="L41" s="44"/>
      <c r="M41" s="44"/>
      <c r="N41" s="74"/>
    </row>
    <row r="42" spans="1:14" ht="12.75">
      <c r="A42" s="116"/>
      <c r="B42" s="117"/>
      <c r="C42" s="117"/>
      <c r="D42" s="117"/>
      <c r="E42" s="117"/>
      <c r="F42" s="117"/>
      <c r="G42" s="24"/>
      <c r="H42" s="24"/>
      <c r="I42" s="24"/>
      <c r="J42" s="24"/>
      <c r="K42" s="24"/>
      <c r="L42" s="24"/>
      <c r="M42" s="24"/>
      <c r="N42" s="75"/>
    </row>
    <row r="43" spans="1:14" ht="13.5" thickBot="1">
      <c r="A43" s="45" t="s">
        <v>52</v>
      </c>
      <c r="B43" s="46"/>
      <c r="C43" s="46"/>
      <c r="D43" s="46"/>
      <c r="E43" s="46"/>
      <c r="F43" s="46"/>
      <c r="G43" s="46"/>
      <c r="H43" s="46"/>
      <c r="I43" s="47"/>
      <c r="J43" s="47"/>
      <c r="K43" s="47"/>
      <c r="L43" s="47"/>
      <c r="M43" s="47"/>
      <c r="N43" s="76"/>
    </row>
    <row r="44" spans="1:14" ht="12.75">
      <c r="A44" s="77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74"/>
    </row>
    <row r="45" spans="1:14" ht="12.75">
      <c r="A45" s="78" t="s">
        <v>54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75"/>
    </row>
    <row r="46" spans="1:14" ht="12.75">
      <c r="A46" s="79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75"/>
    </row>
    <row r="47" spans="1:14" ht="12.75">
      <c r="A47" s="79"/>
      <c r="B47" s="82" t="s">
        <v>60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75"/>
    </row>
    <row r="48" spans="1:14" ht="12.75">
      <c r="A48" s="79"/>
      <c r="B48" s="24" t="s">
        <v>61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75"/>
    </row>
    <row r="49" spans="1:14" ht="12.75">
      <c r="A49" s="79"/>
      <c r="B49" s="24" t="s">
        <v>92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75"/>
    </row>
    <row r="50" spans="1:14" ht="12.75">
      <c r="A50" s="79"/>
      <c r="B50" s="24" t="s">
        <v>62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75"/>
    </row>
    <row r="51" spans="1:14" ht="12.75">
      <c r="A51" s="79"/>
      <c r="B51" s="24" t="s">
        <v>93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75"/>
    </row>
    <row r="52" spans="1:14" ht="12.75">
      <c r="A52" s="79"/>
      <c r="B52" s="24" t="s">
        <v>67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75"/>
    </row>
    <row r="53" spans="1:14" ht="12.75">
      <c r="A53" s="79"/>
      <c r="B53" s="24" t="s">
        <v>68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75"/>
    </row>
    <row r="54" spans="1:14" ht="12.75">
      <c r="A54" s="79"/>
      <c r="B54" s="24" t="s">
        <v>69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75"/>
    </row>
    <row r="55" spans="1:14" ht="12.75">
      <c r="A55" s="79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75"/>
    </row>
    <row r="56" spans="1:14" ht="12.75">
      <c r="A56" s="79" t="s">
        <v>70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75"/>
    </row>
    <row r="57" spans="1:14" ht="12.75">
      <c r="A57" s="79" t="s">
        <v>71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75"/>
    </row>
    <row r="58" spans="1:14" ht="12.75">
      <c r="A58" s="79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75"/>
    </row>
    <row r="59" spans="1:14" ht="12.75">
      <c r="A59" s="79" t="s">
        <v>72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75"/>
    </row>
    <row r="60" spans="1:14" ht="12.75">
      <c r="A60" s="79" t="s">
        <v>73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75"/>
    </row>
    <row r="61" spans="1:14" ht="12.75">
      <c r="A61" s="79" t="s">
        <v>74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75"/>
    </row>
    <row r="62" spans="1:14" ht="12.75">
      <c r="A62" s="79" t="s">
        <v>75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75"/>
    </row>
    <row r="63" spans="1:14" ht="13.5" thickBot="1">
      <c r="A63" s="80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76"/>
    </row>
  </sheetData>
  <sheetProtection password="EEC3" sheet="1" objects="1" scenarios="1" selectLockedCells="1"/>
  <mergeCells count="15">
    <mergeCell ref="B6:F6"/>
    <mergeCell ref="B8:F8"/>
    <mergeCell ref="A1:F2"/>
    <mergeCell ref="L1:N1"/>
    <mergeCell ref="L2:N2"/>
    <mergeCell ref="L3:N3"/>
    <mergeCell ref="B10:F10"/>
    <mergeCell ref="J14:N14"/>
    <mergeCell ref="I15:I24"/>
    <mergeCell ref="J26:N26"/>
    <mergeCell ref="A41:F42"/>
    <mergeCell ref="B36:D36"/>
    <mergeCell ref="B31:N31"/>
    <mergeCell ref="B32:N32"/>
    <mergeCell ref="F35:H3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Protocol Analysis Institute,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Analysis ROI Worksheet</dc:title>
  <dc:subject>The Cost of Network Problems</dc:subject>
  <dc:creator>Laura Chappell</dc:creator>
  <cp:keywords/>
  <dc:description/>
  <cp:lastModifiedBy>Kgattine</cp:lastModifiedBy>
  <cp:lastPrinted>2003-02-02T02:17:26Z</cp:lastPrinted>
  <dcterms:created xsi:type="dcterms:W3CDTF">2003-02-02T00:19:46Z</dcterms:created>
  <dcterms:modified xsi:type="dcterms:W3CDTF">2003-09-16T19:20:27Z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848424380</vt:i4>
  </property>
  <property fmtid="{D5CDD505-2E9C-101B-9397-08002B2CF9AE}" pid="3" name="_EmailSubject">
    <vt:lpwstr>ROI Worksheet v3</vt:lpwstr>
  </property>
  <property fmtid="{D5CDD505-2E9C-101B-9397-08002B2CF9AE}" pid="4" name="_AuthorEmail">
    <vt:lpwstr>lchappell@packet-level.com</vt:lpwstr>
  </property>
  <property fmtid="{D5CDD505-2E9C-101B-9397-08002B2CF9AE}" pid="5" name="_AuthorEmailDisplayName">
    <vt:lpwstr>Laura Chappell</vt:lpwstr>
  </property>
  <property fmtid="{D5CDD505-2E9C-101B-9397-08002B2CF9AE}" pid="6" name="_PreviousAdHocReviewCycleID">
    <vt:i4>-1055532713</vt:i4>
  </property>
</Properties>
</file>